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abriela.oser\Nextcloud\DBE_ADMIN\2_DBE_Dokumentenverwaltung\3_Lehre\Doktoratsprogramm\Summer School\summerschool 2019\finance\"/>
    </mc:Choice>
  </mc:AlternateContent>
  <bookViews>
    <workbookView xWindow="0" yWindow="0" windowWidth="38400" windowHeight="17100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A4hoch!$A$1:$K$55</definedName>
    <definedName name="Währungen">Tabelle1!$A$1:$A$33</definedName>
  </definedNames>
  <calcPr calcId="162913"/>
</workbook>
</file>

<file path=xl/calcChain.xml><?xml version="1.0" encoding="utf-8"?>
<calcChain xmlns="http://schemas.openxmlformats.org/spreadsheetml/2006/main">
  <c r="L23" i="1" l="1"/>
  <c r="M18" i="1" l="1"/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K46" i="1" l="1"/>
  <c r="J45" i="1" l="1"/>
  <c r="J47" i="1" s="1"/>
  <c r="L14" i="1" l="1"/>
  <c r="L16" i="1"/>
  <c r="L18" i="1"/>
  <c r="F48" i="1"/>
  <c r="H47" i="1"/>
</calcChain>
</file>

<file path=xl/sharedStrings.xml><?xml version="1.0" encoding="utf-8"?>
<sst xmlns="http://schemas.openxmlformats.org/spreadsheetml/2006/main" count="219" uniqueCount="209">
  <si>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</si>
  <si>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</si>
  <si>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</si>
  <si>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</si>
  <si>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</si>
  <si>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</si>
  <si>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</si>
  <si>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</si>
  <si>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</si>
  <si>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CHF</t>
  </si>
  <si>
    <t>USD</t>
  </si>
  <si>
    <t>EUR</t>
  </si>
  <si>
    <t>GBP</t>
  </si>
  <si>
    <t>CAD</t>
  </si>
  <si>
    <t>AUD</t>
  </si>
  <si>
    <t>BGN</t>
  </si>
  <si>
    <t>BRL</t>
  </si>
  <si>
    <t>Brasilien</t>
  </si>
  <si>
    <t>Bulgarien</t>
  </si>
  <si>
    <t>Australien</t>
  </si>
  <si>
    <t>Canada</t>
  </si>
  <si>
    <t>Norwegen</t>
  </si>
  <si>
    <t>Dänemark</t>
  </si>
  <si>
    <t>Schweden</t>
  </si>
  <si>
    <t>CNY</t>
  </si>
  <si>
    <t>China</t>
  </si>
  <si>
    <t>CZK</t>
  </si>
  <si>
    <t>DKK</t>
  </si>
  <si>
    <t>HKD</t>
  </si>
  <si>
    <t>HUF</t>
  </si>
  <si>
    <t>Ungarn</t>
  </si>
  <si>
    <t>ILS</t>
  </si>
  <si>
    <t>Israel</t>
  </si>
  <si>
    <t>JPY</t>
  </si>
  <si>
    <t>Japan</t>
  </si>
  <si>
    <t>KRW</t>
  </si>
  <si>
    <t>Südkorea</t>
  </si>
  <si>
    <t>NOK</t>
  </si>
  <si>
    <t>PLN</t>
  </si>
  <si>
    <t>Polen</t>
  </si>
  <si>
    <t>RUB</t>
  </si>
  <si>
    <t>Russland</t>
  </si>
  <si>
    <t>SEK</t>
  </si>
  <si>
    <t>TRY</t>
  </si>
  <si>
    <t>Türkei</t>
  </si>
  <si>
    <t>TWD</t>
  </si>
  <si>
    <t>Taiwan</t>
  </si>
  <si>
    <t>ZAR</t>
  </si>
  <si>
    <t>Südafrika</t>
  </si>
  <si>
    <t>NZD</t>
  </si>
  <si>
    <t>Neuseeland</t>
  </si>
  <si>
    <t>INR</t>
  </si>
  <si>
    <t>EGP</t>
  </si>
  <si>
    <t>NAD</t>
  </si>
  <si>
    <t>NGN</t>
  </si>
  <si>
    <t>RON</t>
  </si>
  <si>
    <t>RSD</t>
  </si>
  <si>
    <t>SGD</t>
  </si>
  <si>
    <t>UAH</t>
  </si>
  <si>
    <t>JPY Yen</t>
  </si>
  <si>
    <t>KRW Won</t>
  </si>
  <si>
    <t>PLN Zloty</t>
  </si>
  <si>
    <t>USA</t>
  </si>
  <si>
    <t>Tschechische Republik</t>
  </si>
  <si>
    <t>Ägypten</t>
  </si>
  <si>
    <t>EU</t>
  </si>
  <si>
    <t>Grossbritannien</t>
  </si>
  <si>
    <t>Hong Kong</t>
  </si>
  <si>
    <t>Indien</t>
  </si>
  <si>
    <t>Namibia</t>
  </si>
  <si>
    <t>Nigeria</t>
  </si>
  <si>
    <t>Rumänien</t>
  </si>
  <si>
    <t>Serbien</t>
  </si>
  <si>
    <t>Singapur</t>
  </si>
  <si>
    <t>Ukraine</t>
  </si>
  <si>
    <t>Kostenstelle oder Auftragsnr.</t>
  </si>
  <si>
    <t>Schweiz</t>
  </si>
  <si>
    <t>Spesenabrechnung</t>
  </si>
  <si>
    <t>Bank Name + Adresse</t>
  </si>
  <si>
    <t>genehmigt</t>
  </si>
  <si>
    <t>Kostenobjekt</t>
  </si>
  <si>
    <t>ABA (USA)</t>
  </si>
  <si>
    <t>BIC/SWIFT</t>
  </si>
  <si>
    <t>Name, Vorname</t>
  </si>
  <si>
    <t>Zusatz</t>
  </si>
  <si>
    <t>Konto (übrige)</t>
  </si>
  <si>
    <t>Departement</t>
  </si>
  <si>
    <t>Gruppe</t>
  </si>
  <si>
    <t>Auszahlung in Währung</t>
  </si>
  <si>
    <t>Auslagen in lokaler Währung (optional)</t>
  </si>
  <si>
    <t>CHF Swiss Franc</t>
  </si>
  <si>
    <t>EUR Euro</t>
  </si>
  <si>
    <t>USD US Dollar</t>
  </si>
  <si>
    <t>GBP Pound Sterling</t>
  </si>
  <si>
    <t>DKK Danish Krone</t>
  </si>
  <si>
    <t>SEK Swedish Krona</t>
  </si>
  <si>
    <t>NOK Norwegian Krone</t>
  </si>
  <si>
    <t>CZK Czech Koruna</t>
  </si>
  <si>
    <t>AUD Australian Dollar</t>
  </si>
  <si>
    <t>CAD Canadian Dollar</t>
  </si>
  <si>
    <t>HKD Hong Kong Dollar</t>
  </si>
  <si>
    <t>NAD Namibia Dollar</t>
  </si>
  <si>
    <t>NZD New Zealand Dollar</t>
  </si>
  <si>
    <t>SGD Singapore Dollar</t>
  </si>
  <si>
    <t>TWD Taiwan Dollar</t>
  </si>
  <si>
    <t>ZAR South African Rand</t>
  </si>
  <si>
    <t>CNY Yuan Renminbi</t>
  </si>
  <si>
    <t>EGP Egyptian Pound</t>
  </si>
  <si>
    <t>TRY Turkish Lira</t>
  </si>
  <si>
    <t>ILS Israeli Sheqel</t>
  </si>
  <si>
    <t>BRL Brazilian Real</t>
  </si>
  <si>
    <t>RUB Russian Ruble</t>
  </si>
  <si>
    <t>HUF Hungarian Forint</t>
  </si>
  <si>
    <t>BEG Bulgarian Lev</t>
  </si>
  <si>
    <t>RON Romanian Leu</t>
  </si>
  <si>
    <t>RSD Serbian Dinar</t>
  </si>
  <si>
    <t xml:space="preserve">UAH Ukraine Hryvnia </t>
  </si>
  <si>
    <t>INR Indian Rupee</t>
  </si>
  <si>
    <t>NGN Nigerian Naira</t>
  </si>
  <si>
    <t>Bücher Monographien</t>
  </si>
  <si>
    <t>Bücher Fortsetzungen</t>
  </si>
  <si>
    <t>Bücher antiquarisch</t>
  </si>
  <si>
    <t>Campus Lizenzen</t>
  </si>
  <si>
    <t>Elektronische Medien</t>
  </si>
  <si>
    <t>Wissenschaftliche Zeitschriften</t>
  </si>
  <si>
    <t>Materialeinkauf</t>
  </si>
  <si>
    <t>Material Verpflegungsautomaten</t>
  </si>
  <si>
    <t>Mietmaterial</t>
  </si>
  <si>
    <t>Chemikalien</t>
  </si>
  <si>
    <t>Labormaterial</t>
  </si>
  <si>
    <t>Glas- und Kunststoffwaren</t>
  </si>
  <si>
    <t>Foto- und Zeichenmaterial</t>
  </si>
  <si>
    <t>Tierhaltung</t>
  </si>
  <si>
    <t>Entwicklungen/Vergrösserungen</t>
  </si>
  <si>
    <t>IBL Leihverkehr</t>
  </si>
  <si>
    <t>Bibliotheks-Gebühren (Postversand)</t>
  </si>
  <si>
    <t>Fotokopien Ausleihe 8 %</t>
  </si>
  <si>
    <t>Erstellen von Druckerzeugnissen</t>
  </si>
  <si>
    <t>Exkursionen</t>
  </si>
  <si>
    <t>Leistungen Dritter</t>
  </si>
  <si>
    <t>Materialaufwand NF Inland</t>
  </si>
  <si>
    <t>Materialaufwand NF Foreign Partner</t>
  </si>
  <si>
    <t>Apparate</t>
  </si>
  <si>
    <t>EDV</t>
  </si>
  <si>
    <t>Mobiliar</t>
  </si>
  <si>
    <t>Mobiliar nicht aktiviert</t>
  </si>
  <si>
    <t>Bauinvest.</t>
  </si>
  <si>
    <t>Bauinvest. nicht aktiviert</t>
  </si>
  <si>
    <t>Haustechnik</t>
  </si>
  <si>
    <t>Haustechnik nicht aktiviert</t>
  </si>
  <si>
    <t>Fahrzeugunterhalt</t>
  </si>
  <si>
    <t>Miete Maschinen und Geräte</t>
  </si>
  <si>
    <t>Werkstattunterhalt</t>
  </si>
  <si>
    <t>Entsorgungsgebühren Chemikalien und Geräte</t>
  </si>
  <si>
    <t>Raumkosten dezentral</t>
  </si>
  <si>
    <t>Infrastrukturkosten Nationalfonds</t>
  </si>
  <si>
    <t>Indirect Costs Foreign Partner</t>
  </si>
  <si>
    <t>EDV Verbrauchsmaterial/Hardware</t>
  </si>
  <si>
    <t>Software und Literatur</t>
  </si>
  <si>
    <t>Mietleitungen</t>
  </si>
  <si>
    <t>EDV-Installationen</t>
  </si>
  <si>
    <t>Wartungsverträge Hardware</t>
  </si>
  <si>
    <t>Wartung Software</t>
  </si>
  <si>
    <t>Software Lizenzen</t>
  </si>
  <si>
    <t>Büroverbrauchsmaterial</t>
  </si>
  <si>
    <t>Fotokopien</t>
  </si>
  <si>
    <t>Telefon</t>
  </si>
  <si>
    <t>Porti</t>
  </si>
  <si>
    <t>Kurierdienst Universitätsbibliothek</t>
  </si>
  <si>
    <t>Transportkosten, Ein- u Ausfuhrabfertigungen</t>
  </si>
  <si>
    <t>Sachversicherungsprämien</t>
  </si>
  <si>
    <t>Geldverkehrskosten</t>
  </si>
  <si>
    <t>Rechts- und Beratungskosten</t>
  </si>
  <si>
    <t>Patente, Rechte, Lizenzen</t>
  </si>
  <si>
    <t>Div. Verwaltungsaufwand</t>
  </si>
  <si>
    <t>Reise- und Aufenthaltskosten</t>
  </si>
  <si>
    <t>Werbung und Repräsentation</t>
  </si>
  <si>
    <t>Spesen Berufungsverfahren</t>
  </si>
  <si>
    <t>Personalanlässe</t>
  </si>
  <si>
    <t>Medizinische Prävention</t>
  </si>
  <si>
    <t>Personalweiterbildung</t>
  </si>
  <si>
    <t>Personalbeschaffung</t>
  </si>
  <si>
    <t>Bewilligungen Fremdenpolizei</t>
  </si>
  <si>
    <t>Reise- und Feldspesen NF Inland</t>
  </si>
  <si>
    <t>Reise- und Feldspesen NF Foreign Partner</t>
  </si>
  <si>
    <t>Accommodation and Meals Swiss Partner</t>
  </si>
  <si>
    <t>Accommodation and Meals Foreign Partner</t>
  </si>
  <si>
    <t>Reise- und Feldspesen(nicht assoziierte Institut.)</t>
  </si>
  <si>
    <t>Ausstellungskosten</t>
  </si>
  <si>
    <t>Entschädigungen an Probanden</t>
  </si>
  <si>
    <t>Beiträge an Institutionen</t>
  </si>
  <si>
    <t>Verschiedene Ausgaben NF Inland</t>
  </si>
  <si>
    <t>Verschiedene Ausgaben NF Foreign Partner</t>
  </si>
  <si>
    <t>ausserordentlicher Aufwand</t>
  </si>
  <si>
    <t>periodenfremder Aufwand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</si>
  <si>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</si>
  <si>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</si>
  <si>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</si>
  <si>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</si>
  <si>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</si>
  <si>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Name+Visum der/des Vorgesetzten oder Kostenobjektverantortlichen:</t>
  </si>
  <si>
    <t>Unterschrift Spesenempfänger/-in:</t>
  </si>
  <si>
    <t>e-mail</t>
  </si>
  <si>
    <t>Department of Biomedical Engineering</t>
  </si>
  <si>
    <t xml:space="preserve"> Summer school 2019</t>
  </si>
  <si>
    <t xml:space="preserve"> Kontakt [Gabriela Oser, gabriela.oser@unibas.ch]</t>
  </si>
  <si>
    <t>Gabriela</t>
  </si>
  <si>
    <t>Oser</t>
  </si>
  <si>
    <t>DMB2001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</si>
</sst>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"/>
    <numFmt numFmtId="165" formatCode=";;;"/>
  </numFmts>
  <fonts count="23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Univers 55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name val="Univers 55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49" fontId="6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>
      <alignment horizontal="left" vertical="center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6" xfId="0" quotePrefix="1" applyFont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2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/>
    </xf>
    <xf numFmtId="0" fontId="0" fillId="0" borderId="22" xfId="0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49" fontId="0" fillId="0" borderId="8" xfId="0" applyNumberForma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164" fontId="19" fillId="0" borderId="0" xfId="0" applyNumberFormat="1" applyFont="1" applyBorder="1" applyAlignment="1" applyProtection="1">
      <alignment vertical="center"/>
      <protection hidden="1"/>
    </xf>
    <xf numFmtId="4" fontId="16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/>
    <xf numFmtId="164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3" fillId="0" borderId="0" xfId="0" applyFont="1" applyFill="1" applyProtection="1">
      <protection hidden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0" xfId="0" applyNumberFormat="1" applyFont="1" applyFill="1" applyBorder="1" applyAlignment="1"/>
    <xf numFmtId="165" fontId="11" fillId="2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 applyAlignment="1"/>
    <xf numFmtId="165" fontId="3" fillId="0" borderId="0" xfId="0" applyNumberFormat="1" applyFont="1" applyBorder="1" applyAlignment="1"/>
    <xf numFmtId="0" fontId="0" fillId="0" borderId="0" xfId="0" applyAlignment="1">
      <alignment vertical="center"/>
    </xf>
    <xf numFmtId="49" fontId="16" fillId="0" borderId="6" xfId="0" applyNumberFormat="1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 applyProtection="1"/>
    <xf numFmtId="0" fontId="9" fillId="0" borderId="0" xfId="0" applyFont="1" applyAlignment="1" applyProtection="1">
      <alignment horizontal="left" vertical="top" wrapText="1"/>
    </xf>
    <xf numFmtId="0" fontId="0" fillId="0" borderId="2" xfId="0" applyBorder="1" applyAlignment="1">
      <alignment vertical="center"/>
    </xf>
    <xf numFmtId="49" fontId="22" fillId="3" borderId="1" xfId="1" applyNumberFormat="1" applyFont="1" applyFill="1" applyBorder="1" applyAlignment="1" applyProtection="1">
      <alignment vertical="center"/>
      <protection locked="0"/>
    </xf>
    <xf numFmtId="49" fontId="22" fillId="3" borderId="1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left" wrapText="1"/>
    </xf>
    <xf numFmtId="0" fontId="0" fillId="0" borderId="0" xfId="0" applyAlignment="1"/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0" fillId="0" borderId="20" xfId="0" applyFont="1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49" fontId="16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0" fillId="0" borderId="2" xfId="0" applyBorder="1" applyAlignment="1"/>
    <xf numFmtId="0" fontId="14" fillId="0" borderId="22" xfId="0" applyFont="1" applyBorder="1" applyAlignment="1" applyProtection="1">
      <alignment horizontal="left" vertical="top"/>
    </xf>
    <xf numFmtId="0" fontId="0" fillId="0" borderId="22" xfId="0" applyBorder="1" applyAlignment="1">
      <alignment horizontal="left"/>
    </xf>
    <xf numFmtId="49" fontId="5" fillId="3" borderId="6" xfId="0" quotePrefix="1" applyNumberFormat="1" applyFont="1" applyFill="1" applyBorder="1" applyAlignment="1" applyProtection="1">
      <alignment horizontal="left" vertical="center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15" fillId="0" borderId="22" xfId="0" applyNumberFormat="1" applyFont="1" applyFill="1" applyBorder="1" applyAlignment="1" applyProtection="1">
      <alignment horizontal="left" vertical="center"/>
    </xf>
    <xf numFmtId="0" fontId="0" fillId="0" borderId="22" xfId="0" applyBorder="1" applyAlignment="1">
      <alignment horizontal="left" vertical="center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/>
    <xf numFmtId="0" fontId="0" fillId="0" borderId="21" xfId="0" applyBorder="1" applyAlignment="1"/>
    <xf numFmtId="0" fontId="0" fillId="0" borderId="20" xfId="0" applyBorder="1" applyAlignment="1"/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/>
    </xf>
    <xf numFmtId="164" fontId="19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0" borderId="7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</xf>
    <xf numFmtId="0" fontId="0" fillId="0" borderId="2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21" xfId="0" applyFill="1" applyBorder="1" applyAlignment="1" applyProtection="1">
      <alignment vertical="top"/>
    </xf>
    <xf numFmtId="0" fontId="0" fillId="0" borderId="18" xfId="0" applyFill="1" applyBorder="1" applyAlignment="1" applyProtection="1">
      <alignment vertical="top"/>
    </xf>
    <xf numFmtId="0" fontId="0" fillId="0" borderId="2" xfId="0" applyFill="1" applyBorder="1" applyAlignment="1" applyProtection="1">
      <alignment vertical="top"/>
    </xf>
    <xf numFmtId="0" fontId="0" fillId="0" borderId="19" xfId="0" applyFill="1" applyBorder="1" applyAlignment="1" applyProtection="1">
      <alignment vertical="top"/>
    </xf>
    <xf numFmtId="1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0" fontId="1" fillId="0" borderId="0" xfId="0" applyFont="1" applyAlignment="1"/>
    <xf numFmtId="0" fontId="1" fillId="0" borderId="2" xfId="0" quotePrefix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/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5"/>
  <sheetViews>
    <sheetView showGridLines="0" tabSelected="1" topLeftCell="A10" zoomScale="75" zoomScaleNormal="75" workbookViewId="0">
      <selection activeCell="K23" sqref="K23"/>
    </sheetView>
  </sheetViews>
  <sheetFormatPr defaultColWidth="11.5546875" defaultRowHeight="12.75"/>
  <cols>
    <col min="1" max="1" width="13.77734375" style="1" customWidth="1"/>
    <col min="2" max="2" width="4.33203125" style="1" customWidth="1"/>
    <col min="3" max="6" width="10.77734375" style="1" customWidth="1"/>
    <col min="7" max="7" width="1.77734375" style="1" customWidth="1"/>
    <col min="8" max="8" width="13.77734375" style="1" customWidth="1"/>
    <col min="9" max="9" width="14.77734375" style="1" customWidth="1"/>
    <col min="10" max="10" width="15.77734375" style="1" customWidth="1"/>
    <col min="11" max="11" width="14.77734375" style="1" customWidth="1"/>
    <col min="12" max="12" width="9.33203125" style="65" bestFit="1" customWidth="1"/>
    <col min="13" max="16384" width="11.5546875" style="1"/>
  </cols>
  <sheetData>
    <row r="1" spans="1:17" ht="12" customHeight="1">
      <c r="A1" s="96"/>
      <c r="B1" s="97"/>
      <c r="C1" s="97"/>
      <c r="D1" s="97"/>
      <c r="E1" s="97"/>
      <c r="F1" s="97"/>
      <c r="G1" s="16"/>
      <c r="H1" s="98"/>
      <c r="I1" s="98"/>
      <c r="J1" s="98"/>
      <c r="K1" s="98"/>
      <c r="L1" s="52"/>
    </row>
    <row r="2" spans="1:17" ht="12" customHeight="1">
      <c r="A2" s="97"/>
      <c r="B2" s="97"/>
      <c r="C2" s="97"/>
      <c r="D2" s="97"/>
      <c r="E2" s="97"/>
      <c r="F2" s="97"/>
      <c r="G2" s="16"/>
      <c r="H2" s="98"/>
      <c r="I2" s="98"/>
      <c r="J2" s="98"/>
      <c r="K2" s="98"/>
      <c r="L2" s="52"/>
    </row>
    <row r="3" spans="1:17" ht="24" customHeight="1">
      <c r="A3" s="97"/>
      <c r="B3" s="97"/>
      <c r="C3" s="97"/>
      <c r="D3" s="97"/>
      <c r="E3" s="97"/>
      <c r="F3" s="97"/>
      <c r="G3" s="79"/>
      <c r="H3" s="98"/>
      <c r="I3" s="98"/>
      <c r="J3" s="98"/>
      <c r="K3" s="98"/>
      <c r="L3" s="52"/>
    </row>
    <row r="4" spans="1:17" ht="26.25" customHeight="1">
      <c r="H4" s="98"/>
      <c r="I4" s="98"/>
      <c r="J4" s="98"/>
      <c r="K4" s="98"/>
      <c r="L4" s="52"/>
      <c r="M4" s="113"/>
      <c r="N4" s="113"/>
      <c r="O4" s="114"/>
      <c r="P4" s="114"/>
      <c r="Q4" s="114"/>
    </row>
    <row r="5" spans="1:17" ht="12" customHeight="1">
      <c r="A5" s="78"/>
      <c r="B5" s="77"/>
      <c r="C5" s="77"/>
      <c r="D5" s="77"/>
      <c r="E5" s="77"/>
      <c r="F5" s="77"/>
      <c r="G5" s="77"/>
      <c r="H5" s="98"/>
      <c r="I5" s="98"/>
      <c r="J5" s="98"/>
      <c r="K5" s="98"/>
      <c r="L5" s="52"/>
      <c r="M5" s="10"/>
      <c r="N5" s="10"/>
      <c r="O5" s="11"/>
      <c r="P5" s="11"/>
      <c r="Q5" s="11"/>
    </row>
    <row r="6" spans="1:17" ht="25.15">
      <c r="A6" s="144" t="s">
        <v>77</v>
      </c>
      <c r="B6" s="144"/>
      <c r="C6" s="144"/>
      <c r="D6" s="144"/>
      <c r="E6" s="144"/>
      <c r="F6" s="144"/>
      <c r="G6" s="144"/>
      <c r="H6" s="97"/>
      <c r="I6" s="97"/>
      <c r="J6" s="97"/>
      <c r="K6" s="97"/>
      <c r="L6" s="53"/>
      <c r="M6" s="13"/>
      <c r="N6" s="13"/>
      <c r="O6" s="14"/>
      <c r="P6" s="14"/>
      <c r="Q6" s="14"/>
    </row>
    <row r="7" spans="1:17" ht="26.1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53"/>
      <c r="M7" s="10"/>
      <c r="N7" s="10"/>
      <c r="O7" s="11"/>
      <c r="P7" s="11"/>
      <c r="Q7" s="11"/>
    </row>
    <row r="8" spans="1:17" ht="26.25" customHeight="1">
      <c r="A8" s="97"/>
      <c r="B8" s="97"/>
      <c r="C8" s="97"/>
      <c r="D8" s="97"/>
      <c r="E8" s="97"/>
      <c r="F8" s="97"/>
      <c r="G8" s="97"/>
      <c r="H8" s="147" t="s">
        <v>200</v>
      </c>
      <c r="I8" s="148"/>
      <c r="J8" s="148"/>
      <c r="K8" s="148"/>
      <c r="L8" s="54"/>
      <c r="M8" s="10"/>
      <c r="N8" s="13"/>
      <c r="O8" s="11"/>
      <c r="P8" s="11"/>
      <c r="Q8" s="11"/>
    </row>
    <row r="9" spans="1:17" ht="26.1" customHeight="1">
      <c r="A9" s="140" t="s">
        <v>86</v>
      </c>
      <c r="B9" s="141"/>
      <c r="C9" s="115" t="s">
        <v>203</v>
      </c>
      <c r="D9" s="116"/>
      <c r="E9" s="116"/>
      <c r="F9" s="117"/>
      <c r="G9" s="149"/>
      <c r="H9" s="46" t="s">
        <v>79</v>
      </c>
      <c r="I9" s="17" t="s">
        <v>206</v>
      </c>
      <c r="J9" s="17" t="s">
        <v>207</v>
      </c>
      <c r="K9" s="17" t="s">
        <v>6</v>
      </c>
      <c r="L9" s="55"/>
      <c r="M9" s="10"/>
      <c r="N9" s="10"/>
      <c r="O9" s="11"/>
      <c r="P9" s="11"/>
      <c r="Q9" s="11"/>
    </row>
    <row r="10" spans="1:17" ht="26.1" customHeight="1">
      <c r="A10" s="142" t="s">
        <v>87</v>
      </c>
      <c r="B10" s="143"/>
      <c r="C10" s="118" t="s">
        <v>204</v>
      </c>
      <c r="D10" s="119"/>
      <c r="E10" s="119"/>
      <c r="F10" s="120"/>
      <c r="G10" s="150"/>
      <c r="H10" s="20" t="s">
        <v>0</v>
      </c>
      <c r="I10" s="68" t="s">
        <v>6</v>
      </c>
      <c r="J10" s="68" t="s">
        <v>6</v>
      </c>
      <c r="K10" s="68" t="s">
        <v>6</v>
      </c>
      <c r="L10" s="56"/>
      <c r="M10" s="2"/>
      <c r="N10" s="2"/>
      <c r="O10" s="2"/>
      <c r="P10" s="2"/>
      <c r="Q10" s="2"/>
    </row>
    <row r="11" spans="1:17" ht="26.1" customHeight="1">
      <c r="A11" s="106" t="s">
        <v>80</v>
      </c>
      <c r="B11" s="107"/>
      <c r="C11" s="108" t="s">
        <v>205</v>
      </c>
      <c r="D11" s="109"/>
      <c r="E11" s="109"/>
      <c r="F11" s="110"/>
      <c r="G11" s="150"/>
      <c r="H11" s="145" t="s">
        <v>1</v>
      </c>
      <c r="I11" s="111"/>
      <c r="J11" s="111"/>
      <c r="K11" s="111"/>
      <c r="L11" s="57"/>
      <c r="M11" s="2"/>
      <c r="N11" s="2"/>
      <c r="O11" s="2"/>
      <c r="P11" s="2"/>
      <c r="Q11" s="2"/>
    </row>
    <row r="12" spans="1:17" ht="26.1" customHeight="1">
      <c r="A12" s="92"/>
      <c r="B12" s="93"/>
      <c r="C12" s="108"/>
      <c r="D12" s="109"/>
      <c r="E12" s="109"/>
      <c r="F12" s="110"/>
      <c r="G12" s="150"/>
      <c r="H12" s="146"/>
      <c r="I12" s="112"/>
      <c r="J12" s="112"/>
      <c r="K12" s="112"/>
      <c r="L12" s="58"/>
      <c r="M12" s="2"/>
      <c r="N12" s="2"/>
      <c r="O12" s="2"/>
      <c r="P12" s="2"/>
      <c r="Q12" s="2"/>
    </row>
    <row r="13" spans="1:17" ht="9.9499999999999993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59"/>
      <c r="M13" s="12"/>
      <c r="N13" s="12"/>
      <c r="O13" s="12"/>
      <c r="P13" s="12"/>
      <c r="Q13" s="12"/>
    </row>
    <row r="14" spans="1:17" ht="26.1" customHeight="1">
      <c r="A14" s="99" t="s">
        <v>83</v>
      </c>
      <c r="B14" s="100"/>
      <c r="C14" s="101"/>
      <c r="D14" s="102"/>
      <c r="E14" s="102"/>
      <c r="F14" s="103"/>
      <c r="G14" s="173"/>
      <c r="H14" s="75" t="s">
        <v>82</v>
      </c>
      <c r="I14" s="130"/>
      <c r="J14" s="131"/>
      <c r="K14" s="132"/>
      <c r="L14" s="133" t="str">
        <f>IF(AND(J47&gt;0,ISBLANK(I15),ISBLANK(I14)),"BIC/SWIFT  oder ABA fehlt!","")</f>
        <v/>
      </c>
      <c r="M14" s="138"/>
    </row>
    <row r="15" spans="1:17" ht="26.1" customHeight="1">
      <c r="A15" s="28" t="s">
        <v>84</v>
      </c>
      <c r="B15" s="27"/>
      <c r="C15" s="101"/>
      <c r="D15" s="102"/>
      <c r="E15" s="102"/>
      <c r="F15" s="103"/>
      <c r="G15" s="174"/>
      <c r="H15" s="15" t="s">
        <v>81</v>
      </c>
      <c r="I15" s="159"/>
      <c r="J15" s="160"/>
      <c r="K15" s="161"/>
      <c r="L15" s="139"/>
      <c r="M15" s="138"/>
    </row>
    <row r="16" spans="1:17" ht="26.1" customHeight="1">
      <c r="A16" s="84" t="s">
        <v>195</v>
      </c>
      <c r="B16" s="85"/>
      <c r="C16" s="104"/>
      <c r="D16" s="104"/>
      <c r="E16" s="104"/>
      <c r="F16" s="105"/>
      <c r="G16" s="174"/>
      <c r="H16" s="167" t="s">
        <v>78</v>
      </c>
      <c r="I16" s="175"/>
      <c r="J16" s="176"/>
      <c r="K16" s="177"/>
      <c r="L16" s="133" t="str">
        <f>IF(AND(ISBLANK(I16),J47&gt;0),"Bankangaben fehlen!"," ")</f>
        <v xml:space="preserve"> </v>
      </c>
      <c r="M16" s="134"/>
    </row>
    <row r="17" spans="1:13" ht="26.1" customHeight="1">
      <c r="A17" s="84" t="s">
        <v>196</v>
      </c>
      <c r="B17" s="85"/>
      <c r="C17" s="101"/>
      <c r="D17" s="102"/>
      <c r="E17" s="102"/>
      <c r="F17" s="103"/>
      <c r="G17" s="174"/>
      <c r="H17" s="168"/>
      <c r="I17" s="178"/>
      <c r="J17" s="179"/>
      <c r="K17" s="180"/>
      <c r="L17" s="135"/>
      <c r="M17" s="134"/>
    </row>
    <row r="18" spans="1:13" ht="26.1" customHeight="1">
      <c r="A18" s="25" t="s">
        <v>198</v>
      </c>
      <c r="B18" s="26"/>
      <c r="C18" s="101"/>
      <c r="D18" s="102"/>
      <c r="E18" s="102"/>
      <c r="F18" s="103"/>
      <c r="G18" s="174"/>
      <c r="H18" s="76" t="s">
        <v>197</v>
      </c>
      <c r="I18" s="162"/>
      <c r="J18" s="163"/>
      <c r="K18" s="164"/>
      <c r="L18" s="133" t="str">
        <f>IF(AND(J47&gt;0,ISBLANK(I18),ISBLANK(I19)),"IBAN oder Konto fehlt!","")</f>
        <v/>
      </c>
      <c r="M18" s="136" t="str">
        <f t="shared" ref="M18" si="0">IF(AND(K51&gt;0,ISBLANK(J19),ISBLANK(J18)),"BIC/SWIFT  oder ABA fehlt!","")</f>
        <v/>
      </c>
    </row>
    <row r="19" spans="1:13" ht="26.1" customHeight="1">
      <c r="A19" s="86" t="s">
        <v>202</v>
      </c>
      <c r="B19" s="87"/>
      <c r="C19" s="81"/>
      <c r="D19" s="82"/>
      <c r="E19" s="82"/>
      <c r="F19" s="82"/>
      <c r="G19" s="74"/>
      <c r="H19" s="31" t="s">
        <v>85</v>
      </c>
      <c r="I19" s="159"/>
      <c r="J19" s="165"/>
      <c r="K19" s="166"/>
      <c r="L19" s="137"/>
      <c r="M19" s="136"/>
    </row>
    <row r="20" spans="1:13" s="2" customFormat="1" ht="9.9499999999999993" customHeight="1">
      <c r="A20" s="80"/>
      <c r="B20" s="80"/>
      <c r="C20" s="83"/>
      <c r="D20" s="83"/>
      <c r="E20" s="83"/>
      <c r="F20" s="83"/>
      <c r="G20" s="83"/>
      <c r="H20" s="83"/>
      <c r="I20" s="83"/>
      <c r="J20" s="83"/>
      <c r="K20" s="83"/>
      <c r="L20" s="60"/>
    </row>
    <row r="21" spans="1:13" s="2" customFormat="1" ht="27.95" customHeight="1">
      <c r="A21" s="88" t="s">
        <v>2</v>
      </c>
      <c r="B21" s="90" t="s">
        <v>7</v>
      </c>
      <c r="C21" s="123" t="s">
        <v>3</v>
      </c>
      <c r="D21" s="124"/>
      <c r="E21" s="124"/>
      <c r="F21" s="125"/>
      <c r="G21" s="126"/>
      <c r="H21" s="121" t="s">
        <v>89</v>
      </c>
      <c r="I21" s="90" t="s">
        <v>8</v>
      </c>
      <c r="J21" s="7" t="s">
        <v>88</v>
      </c>
      <c r="K21" s="90" t="s">
        <v>75</v>
      </c>
      <c r="L21" s="61"/>
      <c r="M21" s="4"/>
    </row>
    <row r="22" spans="1:13" s="2" customFormat="1" ht="30" customHeight="1">
      <c r="A22" s="89"/>
      <c r="B22" s="91"/>
      <c r="C22" s="127"/>
      <c r="D22" s="128"/>
      <c r="E22" s="128"/>
      <c r="F22" s="128"/>
      <c r="G22" s="129"/>
      <c r="H22" s="122"/>
      <c r="I22" s="91"/>
      <c r="J22" s="30" t="s">
        <v>90</v>
      </c>
      <c r="K22" s="91"/>
      <c r="L22" s="61"/>
      <c r="M22" s="4"/>
    </row>
    <row r="23" spans="1:13" s="2" customFormat="1" ht="26.1" customHeight="1">
      <c r="A23" s="21"/>
      <c r="B23" s="19" t="s">
        <v>6</v>
      </c>
      <c r="C23" s="169"/>
      <c r="D23" s="170"/>
      <c r="E23" s="170"/>
      <c r="F23" s="171"/>
      <c r="G23" s="172"/>
      <c r="H23" s="66" t="s">
        <v>6</v>
      </c>
      <c r="I23" s="32"/>
      <c r="J23" s="22"/>
      <c r="K23" s="23" t="s">
        <v>208</v>
      </c>
      <c r="L23" s="51" t="str">
        <f>IF(AND(J23&lt;&gt;0,ISBLANK(A23)),"Datum fehlt!",IF(AND(J23&lt;&gt;0,ISBLANK(C23)),"Anlass fehlt!",IF(AND(J23&lt;&gt;0,ISBLANK(I23)),"Kostenart fehlt!",IF(AND(K23&lt;&gt;"",ISBLANK(J23)),"Betrag fehlt!",IF(AND(J23&lt;&gt;0,ISBLANK(K23)),"Kostenstelle/Auftragnr. fehlt!",IF(AND(I23&lt;&gt;0,ISBLANK(J23)),"Betrag fehlt!",""))))))</f>
        <v>Betrag fehlt!</v>
      </c>
    </row>
    <row r="24" spans="1:13" s="2" customFormat="1" ht="26.1" customHeight="1">
      <c r="A24" s="21" t="s">
        <v>6</v>
      </c>
      <c r="B24" s="19" t="s">
        <v>6</v>
      </c>
      <c r="C24" s="155"/>
      <c r="D24" s="156"/>
      <c r="E24" s="156"/>
      <c r="F24" s="157"/>
      <c r="G24" s="158"/>
      <c r="H24" s="67" t="s">
        <v>6</v>
      </c>
      <c r="I24" s="32"/>
      <c r="J24" s="22"/>
      <c r="K24" s="23"/>
      <c r="L24" s="51" t="str">
        <f t="shared" ref="L24:L43" si="1">IF(AND(J24&lt;&gt;0,ISBLANK(K24)),"Kostenstelle/Auftragsnr. fehlt!",IF(AND(K24&lt;&gt;"",ISBLANK(J24)),"Betrag fehlt!",IF(AND(J24&lt;&gt;0,ISBLANK(I24)),"Kostenart fehlt!",IF(AND(I24&lt;&gt;0,ISBLANK(J24)),"Betrag fehlt!",""))))</f>
        <v/>
      </c>
    </row>
    <row r="25" spans="1:13" s="2" customFormat="1" ht="26.1" customHeight="1">
      <c r="A25" s="21"/>
      <c r="B25" s="19"/>
      <c r="C25" s="155"/>
      <c r="D25" s="156"/>
      <c r="E25" s="156"/>
      <c r="F25" s="157"/>
      <c r="G25" s="158"/>
      <c r="H25" s="67"/>
      <c r="I25" s="32"/>
      <c r="J25" s="22"/>
      <c r="K25" s="23"/>
      <c r="L25" s="51" t="str">
        <f t="shared" si="1"/>
        <v/>
      </c>
    </row>
    <row r="26" spans="1:13" s="2" customFormat="1" ht="26.1" customHeight="1">
      <c r="A26" s="21"/>
      <c r="B26" s="19"/>
      <c r="C26" s="155"/>
      <c r="D26" s="156"/>
      <c r="E26" s="156"/>
      <c r="F26" s="157"/>
      <c r="G26" s="158"/>
      <c r="H26" s="67"/>
      <c r="I26" s="32"/>
      <c r="J26" s="22"/>
      <c r="K26" s="23"/>
      <c r="L26" s="51" t="str">
        <f t="shared" si="1"/>
        <v/>
      </c>
    </row>
    <row r="27" spans="1:13" s="2" customFormat="1" ht="26.1" customHeight="1">
      <c r="A27" s="21"/>
      <c r="B27" s="19"/>
      <c r="C27" s="151"/>
      <c r="D27" s="152"/>
      <c r="E27" s="152"/>
      <c r="F27" s="153"/>
      <c r="G27" s="154"/>
      <c r="H27" s="67"/>
      <c r="I27" s="32"/>
      <c r="J27" s="22"/>
      <c r="K27" s="23"/>
      <c r="L27" s="51" t="str">
        <f t="shared" si="1"/>
        <v/>
      </c>
    </row>
    <row r="28" spans="1:13" s="2" customFormat="1" ht="26.1" customHeight="1">
      <c r="A28" s="21"/>
      <c r="B28" s="19"/>
      <c r="C28" s="151"/>
      <c r="D28" s="152"/>
      <c r="E28" s="152"/>
      <c r="F28" s="153"/>
      <c r="G28" s="154"/>
      <c r="H28" s="67"/>
      <c r="I28" s="32"/>
      <c r="J28" s="22"/>
      <c r="K28" s="23"/>
      <c r="L28" s="51" t="str">
        <f t="shared" si="1"/>
        <v/>
      </c>
    </row>
    <row r="29" spans="1:13" s="2" customFormat="1" ht="26.1" customHeight="1">
      <c r="A29" s="21"/>
      <c r="B29" s="19"/>
      <c r="C29" s="155"/>
      <c r="D29" s="156"/>
      <c r="E29" s="156"/>
      <c r="F29" s="157"/>
      <c r="G29" s="158"/>
      <c r="H29" s="67"/>
      <c r="I29" s="32"/>
      <c r="J29" s="22"/>
      <c r="K29" s="23"/>
      <c r="L29" s="51" t="str">
        <f t="shared" si="1"/>
        <v/>
      </c>
    </row>
    <row r="30" spans="1:13" s="2" customFormat="1" ht="26.1" customHeight="1">
      <c r="A30" s="21"/>
      <c r="B30" s="19"/>
      <c r="C30" s="155"/>
      <c r="D30" s="156"/>
      <c r="E30" s="156"/>
      <c r="F30" s="157"/>
      <c r="G30" s="158"/>
      <c r="H30" s="67"/>
      <c r="I30" s="32"/>
      <c r="J30" s="22"/>
      <c r="K30" s="23"/>
      <c r="L30" s="51" t="str">
        <f t="shared" si="1"/>
        <v/>
      </c>
    </row>
    <row r="31" spans="1:13" s="2" customFormat="1" ht="26.1" customHeight="1">
      <c r="A31" s="21"/>
      <c r="B31" s="19"/>
      <c r="C31" s="155"/>
      <c r="D31" s="156"/>
      <c r="E31" s="156"/>
      <c r="F31" s="157"/>
      <c r="G31" s="158"/>
      <c r="H31" s="67"/>
      <c r="I31" s="32"/>
      <c r="J31" s="22"/>
      <c r="K31" s="23"/>
      <c r="L31" s="51" t="str">
        <f t="shared" si="1"/>
        <v/>
      </c>
    </row>
    <row r="32" spans="1:13" s="2" customFormat="1" ht="26.1" customHeight="1">
      <c r="A32" s="21"/>
      <c r="B32" s="19"/>
      <c r="C32" s="155"/>
      <c r="D32" s="156"/>
      <c r="E32" s="156"/>
      <c r="F32" s="157"/>
      <c r="G32" s="158"/>
      <c r="H32" s="67"/>
      <c r="I32" s="32"/>
      <c r="J32" s="22"/>
      <c r="K32" s="23"/>
      <c r="L32" s="51" t="str">
        <f t="shared" si="1"/>
        <v/>
      </c>
    </row>
    <row r="33" spans="1:17" ht="26.1" customHeight="1">
      <c r="A33" s="21"/>
      <c r="B33" s="19"/>
      <c r="C33" s="155"/>
      <c r="D33" s="156"/>
      <c r="E33" s="156"/>
      <c r="F33" s="157"/>
      <c r="G33" s="158"/>
      <c r="H33" s="67"/>
      <c r="I33" s="32"/>
      <c r="J33" s="22"/>
      <c r="K33" s="23"/>
      <c r="L33" s="51" t="str">
        <f t="shared" si="1"/>
        <v/>
      </c>
      <c r="M33" s="2"/>
      <c r="O33" s="2"/>
      <c r="P33" s="2"/>
      <c r="Q33" s="2"/>
    </row>
    <row r="34" spans="1:17" ht="26.1" customHeight="1">
      <c r="A34" s="21"/>
      <c r="B34" s="19"/>
      <c r="C34" s="155"/>
      <c r="D34" s="156"/>
      <c r="E34" s="156"/>
      <c r="F34" s="157"/>
      <c r="G34" s="158"/>
      <c r="H34" s="67"/>
      <c r="I34" s="32"/>
      <c r="J34" s="22"/>
      <c r="K34" s="23"/>
      <c r="L34" s="51" t="str">
        <f t="shared" si="1"/>
        <v/>
      </c>
      <c r="M34" s="2"/>
      <c r="O34" s="2"/>
      <c r="P34" s="2"/>
      <c r="Q34" s="2"/>
    </row>
    <row r="35" spans="1:17" s="5" customFormat="1" ht="26.1" customHeight="1">
      <c r="A35" s="21"/>
      <c r="B35" s="19"/>
      <c r="C35" s="155"/>
      <c r="D35" s="156"/>
      <c r="E35" s="156"/>
      <c r="F35" s="157"/>
      <c r="G35" s="158"/>
      <c r="H35" s="67"/>
      <c r="I35" s="32"/>
      <c r="J35" s="22"/>
      <c r="K35" s="23"/>
      <c r="L35" s="51" t="str">
        <f t="shared" si="1"/>
        <v/>
      </c>
      <c r="M35" s="2"/>
      <c r="O35" s="2"/>
      <c r="P35" s="2"/>
      <c r="Q35" s="2"/>
    </row>
    <row r="36" spans="1:17" s="5" customFormat="1" ht="26.1" customHeight="1">
      <c r="A36" s="21"/>
      <c r="B36" s="19"/>
      <c r="C36" s="155"/>
      <c r="D36" s="156"/>
      <c r="E36" s="156"/>
      <c r="F36" s="157"/>
      <c r="G36" s="158"/>
      <c r="H36" s="67"/>
      <c r="I36" s="32"/>
      <c r="J36" s="22"/>
      <c r="K36" s="23"/>
      <c r="L36" s="51" t="str">
        <f t="shared" si="1"/>
        <v/>
      </c>
      <c r="M36" s="2"/>
      <c r="O36" s="2"/>
      <c r="P36" s="2"/>
      <c r="Q36" s="2"/>
    </row>
    <row r="37" spans="1:17" s="5" customFormat="1" ht="26.1" customHeight="1">
      <c r="A37" s="21"/>
      <c r="B37" s="19"/>
      <c r="C37" s="155"/>
      <c r="D37" s="156"/>
      <c r="E37" s="156"/>
      <c r="F37" s="157"/>
      <c r="G37" s="158"/>
      <c r="H37" s="67"/>
      <c r="I37" s="32"/>
      <c r="J37" s="22"/>
      <c r="K37" s="23"/>
      <c r="L37" s="51" t="str">
        <f t="shared" si="1"/>
        <v/>
      </c>
      <c r="M37" s="2"/>
      <c r="O37" s="2"/>
      <c r="P37" s="2"/>
      <c r="Q37" s="2"/>
    </row>
    <row r="38" spans="1:17" s="5" customFormat="1" ht="26.1" customHeight="1">
      <c r="A38" s="21"/>
      <c r="B38" s="19"/>
      <c r="C38" s="155"/>
      <c r="D38" s="156"/>
      <c r="E38" s="156"/>
      <c r="F38" s="157"/>
      <c r="G38" s="158"/>
      <c r="H38" s="67"/>
      <c r="I38" s="32"/>
      <c r="J38" s="22"/>
      <c r="K38" s="23"/>
      <c r="L38" s="51" t="str">
        <f t="shared" si="1"/>
        <v/>
      </c>
      <c r="M38" s="2"/>
      <c r="O38" s="2"/>
      <c r="P38" s="2"/>
      <c r="Q38" s="2"/>
    </row>
    <row r="39" spans="1:17" ht="26.1" customHeight="1">
      <c r="A39" s="21"/>
      <c r="B39" s="19"/>
      <c r="C39" s="155"/>
      <c r="D39" s="156"/>
      <c r="E39" s="156"/>
      <c r="F39" s="157"/>
      <c r="G39" s="158"/>
      <c r="H39" s="67"/>
      <c r="I39" s="32"/>
      <c r="J39" s="22"/>
      <c r="K39" s="23"/>
      <c r="L39" s="51" t="str">
        <f t="shared" si="1"/>
        <v/>
      </c>
      <c r="M39" s="2"/>
      <c r="O39" s="2"/>
      <c r="P39" s="2"/>
      <c r="Q39" s="2"/>
    </row>
    <row r="40" spans="1:17" ht="26.1" customHeight="1">
      <c r="A40" s="21"/>
      <c r="B40" s="19"/>
      <c r="C40" s="155"/>
      <c r="D40" s="156"/>
      <c r="E40" s="156"/>
      <c r="F40" s="157"/>
      <c r="G40" s="158"/>
      <c r="H40" s="67"/>
      <c r="I40" s="32"/>
      <c r="J40" s="22"/>
      <c r="K40" s="23"/>
      <c r="L40" s="51" t="str">
        <f t="shared" si="1"/>
        <v/>
      </c>
      <c r="M40" s="2"/>
      <c r="O40" s="2"/>
      <c r="P40" s="2"/>
      <c r="Q40" s="2"/>
    </row>
    <row r="41" spans="1:17" ht="26.1" customHeight="1">
      <c r="A41" s="21"/>
      <c r="B41" s="19"/>
      <c r="C41" s="155"/>
      <c r="D41" s="156"/>
      <c r="E41" s="156"/>
      <c r="F41" s="157"/>
      <c r="G41" s="158"/>
      <c r="H41" s="67"/>
      <c r="I41" s="32"/>
      <c r="J41" s="22"/>
      <c r="K41" s="23"/>
      <c r="L41" s="51" t="str">
        <f t="shared" si="1"/>
        <v/>
      </c>
      <c r="M41" s="2"/>
      <c r="O41" s="2"/>
      <c r="P41" s="2"/>
      <c r="Q41" s="2"/>
    </row>
    <row r="42" spans="1:17" s="6" customFormat="1" ht="26.1" customHeight="1">
      <c r="A42" s="21"/>
      <c r="B42" s="19"/>
      <c r="C42" s="155"/>
      <c r="D42" s="156"/>
      <c r="E42" s="156"/>
      <c r="F42" s="157"/>
      <c r="G42" s="158"/>
      <c r="H42" s="67"/>
      <c r="I42" s="32"/>
      <c r="J42" s="22"/>
      <c r="K42" s="23"/>
      <c r="L42" s="51" t="str">
        <f t="shared" si="1"/>
        <v/>
      </c>
      <c r="M42" s="2"/>
      <c r="O42" s="2"/>
      <c r="P42" s="2"/>
      <c r="Q42" s="2"/>
    </row>
    <row r="43" spans="1:17" ht="26.1" customHeight="1">
      <c r="A43" s="21"/>
      <c r="B43" s="19"/>
      <c r="C43" s="155"/>
      <c r="D43" s="156"/>
      <c r="E43" s="156"/>
      <c r="F43" s="157"/>
      <c r="G43" s="158"/>
      <c r="H43" s="67"/>
      <c r="I43" s="32"/>
      <c r="J43" s="22"/>
      <c r="K43" s="23"/>
      <c r="L43" s="51" t="str">
        <f t="shared" si="1"/>
        <v/>
      </c>
      <c r="M43" s="2"/>
      <c r="O43" s="2"/>
      <c r="P43" s="2"/>
      <c r="Q43" s="2"/>
    </row>
    <row r="44" spans="1:17" ht="8.1" customHeight="1">
      <c r="A44" s="36"/>
      <c r="B44" s="36"/>
      <c r="C44" s="43"/>
      <c r="D44" s="43"/>
      <c r="E44" s="43"/>
      <c r="F44" s="44"/>
      <c r="G44" s="44"/>
      <c r="H44" s="39"/>
      <c r="I44" s="45"/>
      <c r="J44" s="37"/>
      <c r="K44" s="33"/>
      <c r="L44" s="62"/>
      <c r="M44" s="2"/>
      <c r="N44" s="2"/>
      <c r="O44" s="2"/>
      <c r="P44" s="2"/>
      <c r="Q44" s="2"/>
    </row>
    <row r="45" spans="1:17" ht="26.1" customHeight="1">
      <c r="A45" s="123" t="s">
        <v>199</v>
      </c>
      <c r="B45" s="125"/>
      <c r="C45" s="108"/>
      <c r="D45" s="188"/>
      <c r="E45" s="108"/>
      <c r="F45" s="188"/>
      <c r="G45" s="38"/>
      <c r="H45" s="40"/>
      <c r="I45" s="41" t="s">
        <v>4</v>
      </c>
      <c r="J45" s="42">
        <f>SUM(J23:J43)</f>
        <v>0</v>
      </c>
      <c r="K45" s="33"/>
      <c r="L45" s="62"/>
      <c r="M45" s="2"/>
      <c r="N45" s="2"/>
      <c r="O45" s="2"/>
      <c r="P45" s="2"/>
      <c r="Q45" s="2"/>
    </row>
    <row r="46" spans="1:17" ht="26.1" customHeight="1">
      <c r="A46" s="184"/>
      <c r="B46" s="185"/>
      <c r="C46" s="189"/>
      <c r="D46" s="190"/>
      <c r="E46" s="189"/>
      <c r="F46" s="190"/>
      <c r="G46" s="34"/>
      <c r="H46" s="29"/>
      <c r="I46" s="24" t="s">
        <v>5</v>
      </c>
      <c r="J46" s="18"/>
      <c r="K46" s="47">
        <f>IF(J46&gt;0,"falsches Vorzeichen!",)</f>
        <v>0</v>
      </c>
      <c r="L46" s="50"/>
      <c r="M46" s="2"/>
      <c r="N46" s="2"/>
      <c r="O46" s="2"/>
      <c r="P46" s="2"/>
      <c r="Q46" s="2"/>
    </row>
    <row r="47" spans="1:17" ht="26.1" customHeight="1">
      <c r="A47" s="186"/>
      <c r="B47" s="187"/>
      <c r="C47" s="189"/>
      <c r="D47" s="190"/>
      <c r="E47" s="189"/>
      <c r="F47" s="190"/>
      <c r="G47" s="35"/>
      <c r="H47" s="211" t="str">
        <f>J22</f>
        <v>CHF Swiss Franc</v>
      </c>
      <c r="I47" s="212"/>
      <c r="J47" s="48">
        <f>IF(J46&lt;=0,SUM(J44:J46),"xxx")</f>
        <v>0</v>
      </c>
      <c r="K47" s="3"/>
      <c r="L47" s="63"/>
      <c r="M47" s="2"/>
      <c r="N47" s="2"/>
      <c r="O47" s="2"/>
      <c r="P47" s="2"/>
      <c r="Q47" s="2"/>
    </row>
    <row r="48" spans="1:17" ht="12.75" customHeight="1">
      <c r="A48" s="49"/>
      <c r="B48" s="49"/>
      <c r="C48" s="49"/>
      <c r="D48" s="49"/>
      <c r="E48" s="49"/>
      <c r="F48" s="191">
        <f>IF(J47&lt;0,"Saldo zu Gunsten Universität Basel - keine Auszahlung!",)</f>
        <v>0</v>
      </c>
      <c r="G48" s="192"/>
      <c r="H48" s="192"/>
      <c r="I48" s="192"/>
      <c r="J48" s="192"/>
      <c r="K48" s="49"/>
      <c r="L48" s="53"/>
    </row>
    <row r="49" spans="1:17" ht="12.75" customHeight="1">
      <c r="A49" s="49"/>
      <c r="B49" s="49"/>
      <c r="C49" s="49"/>
      <c r="D49" s="49"/>
      <c r="E49" s="49"/>
      <c r="F49" s="192"/>
      <c r="G49" s="192"/>
      <c r="H49" s="192"/>
      <c r="I49" s="192"/>
      <c r="J49" s="192"/>
      <c r="K49" s="49"/>
      <c r="L49" s="53"/>
    </row>
    <row r="50" spans="1:17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3"/>
    </row>
    <row r="51" spans="1:17" ht="12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3"/>
    </row>
    <row r="52" spans="1:17" ht="12.75" customHeight="1">
      <c r="A52" s="213" t="s">
        <v>0</v>
      </c>
      <c r="B52" s="213"/>
      <c r="C52" s="213"/>
      <c r="D52" s="213"/>
      <c r="E52" s="213"/>
      <c r="F52" s="213"/>
      <c r="G52" s="214" t="s">
        <v>201</v>
      </c>
      <c r="H52" s="148"/>
      <c r="I52" s="148"/>
      <c r="J52" s="148"/>
      <c r="K52" s="148"/>
      <c r="L52" s="54"/>
    </row>
    <row r="53" spans="1:17" ht="15">
      <c r="A53" s="202"/>
      <c r="B53" s="203"/>
      <c r="C53" s="204"/>
      <c r="D53" s="181"/>
      <c r="E53" s="97"/>
      <c r="F53" s="182"/>
      <c r="G53" s="193"/>
      <c r="H53" s="194"/>
      <c r="I53" s="194"/>
      <c r="J53" s="194"/>
      <c r="K53" s="195"/>
      <c r="L53" s="64"/>
    </row>
    <row r="54" spans="1:17" ht="15" customHeight="1">
      <c r="A54" s="205"/>
      <c r="B54" s="206"/>
      <c r="C54" s="207"/>
      <c r="D54" s="183"/>
      <c r="E54" s="97"/>
      <c r="F54" s="182"/>
      <c r="G54" s="196"/>
      <c r="H54" s="197"/>
      <c r="I54" s="197"/>
      <c r="J54" s="197"/>
      <c r="K54" s="198"/>
      <c r="L54" s="64"/>
      <c r="M54" s="8"/>
      <c r="N54" s="8"/>
    </row>
    <row r="55" spans="1:17" ht="15">
      <c r="A55" s="208"/>
      <c r="B55" s="209"/>
      <c r="C55" s="210"/>
      <c r="D55" s="183"/>
      <c r="E55" s="97"/>
      <c r="F55" s="182"/>
      <c r="G55" s="199"/>
      <c r="H55" s="200"/>
      <c r="I55" s="200"/>
      <c r="J55" s="200"/>
      <c r="K55" s="201"/>
      <c r="L55" s="64"/>
      <c r="M55" s="9"/>
      <c r="N55" s="9"/>
      <c r="O55" s="6"/>
      <c r="P55" s="6"/>
      <c r="Q55" s="6"/>
    </row>
  </sheetData>
  <sheetProtection password="CA0B" sheet="1" objects="1" scenarios="1"/>
  <mergeCells count="82">
    <mergeCell ref="G52:K52"/>
    <mergeCell ref="C37:G37"/>
    <mergeCell ref="C38:G38"/>
    <mergeCell ref="C39:G39"/>
    <mergeCell ref="C40:G40"/>
    <mergeCell ref="C41:G41"/>
    <mergeCell ref="C42:G42"/>
    <mergeCell ref="C43:G4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K21:K22"/>
    <mergeCell ref="C30:G30"/>
    <mergeCell ref="C31:G31"/>
    <mergeCell ref="C32:G32"/>
    <mergeCell ref="C33:G33"/>
    <mergeCell ref="J11:J12"/>
    <mergeCell ref="K11:K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C19:F19"/>
    <mergeCell ref="C20:K20"/>
    <mergeCell ref="A16:B16"/>
    <mergeCell ref="A17:B17"/>
    <mergeCell ref="A19:B19"/>
  </mergeCells>
  <phoneticPr fontId="0" type="noConversion"/>
  <dataValidations count="4">
    <dataValidation type="list" allowBlank="1" showInputMessage="1" showErrorMessage="1" sqref="J22">
      <formula1>Währungen</formula1>
    </dataValidation>
    <dataValidation type="decimal" allowBlank="1" showInputMessage="1" showErrorMessage="1" errorTitle="Ungültige Eingaben!" error="nur Eingabe von Zahlen erlaubt!" sqref="J23:J43">
      <formula1>-999999.99</formula1>
      <formula2>999999.99</formula2>
    </dataValidation>
    <dataValidation type="whole" allowBlank="1" showInputMessage="1" showErrorMessage="1" errorTitle="Ungültige Eingabe!" error="nur 5-stellige Kontonummern gemäss Kontoplan erlaubt!" sqref="I23:I43">
      <formula1>10000</formula1>
      <formula2>99999</formula2>
    </dataValidation>
    <dataValidation type="textLength" allowBlank="1" showInputMessage="1" showErrorMessage="1" errorTitle="Ungültige Eingabe!" error="Kostenstellen = AAnnnn_x000a_Auftragsnr.   = AAAnnnn oder nAAnnnn" sqref="K23:K43">
      <formula1>6</formula1>
      <formula2>7</formula2>
    </dataValidation>
  </dataValidations>
  <printOptions horizontalCentered="1"/>
  <pageMargins left="0.59055118110236227" right="0" top="0.39370078740157483" bottom="0.59055118110236227" header="0.11811023622047245" footer="0.11811023622047245"/>
  <pageSetup paperSize="9" scale="62" orientation="portrait" r:id="rId1"/>
  <headerFooter alignWithMargins="0">
    <oddFooter>&amp;L&amp;6&amp;Z&amp;F\&amp;A\&amp;D-&amp;T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76"/>
  <sheetViews>
    <sheetView zoomScaleNormal="100" workbookViewId="0">
      <selection sqref="A1:XFD1048576"/>
    </sheetView>
  </sheetViews>
  <sheetFormatPr defaultColWidth="11.5546875" defaultRowHeight="15"/>
  <cols>
    <col min="1" max="1" width="12.6640625" style="73" bestFit="1" customWidth="1"/>
    <col min="2" max="2" width="5.109375" style="73" customWidth="1"/>
    <col min="3" max="3" width="15.6640625" style="73" bestFit="1" customWidth="1"/>
    <col min="4" max="4" width="6" style="72" bestFit="1" customWidth="1"/>
    <col min="5" max="5" width="38.6640625" style="72" bestFit="1" customWidth="1"/>
    <col min="6" max="6" width="11.5546875" style="71"/>
    <col min="7" max="16384" width="11.5546875" style="72"/>
  </cols>
  <sheetData>
    <row r="1" spans="1:7">
      <c r="A1" s="69" t="s">
        <v>90</v>
      </c>
      <c r="B1" s="70" t="s">
        <v>9</v>
      </c>
      <c r="C1" s="69" t="s">
        <v>76</v>
      </c>
      <c r="D1" s="71">
        <v>30010</v>
      </c>
      <c r="E1" s="71" t="s">
        <v>119</v>
      </c>
      <c r="G1" s="71"/>
    </row>
    <row r="2" spans="1:7">
      <c r="A2" s="69" t="s">
        <v>91</v>
      </c>
      <c r="B2" s="70" t="s">
        <v>11</v>
      </c>
      <c r="C2" s="69" t="s">
        <v>65</v>
      </c>
      <c r="D2" s="71">
        <v>30011</v>
      </c>
      <c r="E2" s="71" t="s">
        <v>120</v>
      </c>
      <c r="G2" s="71"/>
    </row>
    <row r="3" spans="1:7">
      <c r="A3" s="69" t="s">
        <v>92</v>
      </c>
      <c r="B3" s="70" t="s">
        <v>10</v>
      </c>
      <c r="C3" s="69" t="s">
        <v>62</v>
      </c>
      <c r="D3" s="71">
        <v>30012</v>
      </c>
      <c r="E3" s="71" t="s">
        <v>121</v>
      </c>
      <c r="G3" s="71"/>
    </row>
    <row r="4" spans="1:7">
      <c r="A4" s="69" t="s">
        <v>93</v>
      </c>
      <c r="B4" s="70" t="s">
        <v>12</v>
      </c>
      <c r="C4" s="69" t="s">
        <v>66</v>
      </c>
      <c r="D4" s="71">
        <v>30018</v>
      </c>
      <c r="E4" s="71" t="s">
        <v>122</v>
      </c>
      <c r="G4" s="71"/>
    </row>
    <row r="5" spans="1:7">
      <c r="A5" s="69" t="s">
        <v>94</v>
      </c>
      <c r="B5" s="70" t="s">
        <v>27</v>
      </c>
      <c r="C5" s="69" t="s">
        <v>22</v>
      </c>
      <c r="D5" s="71">
        <v>30019</v>
      </c>
      <c r="E5" s="71" t="s">
        <v>123</v>
      </c>
      <c r="G5" s="71"/>
    </row>
    <row r="6" spans="1:7">
      <c r="A6" s="69" t="s">
        <v>95</v>
      </c>
      <c r="B6" s="70" t="s">
        <v>42</v>
      </c>
      <c r="C6" s="69" t="s">
        <v>23</v>
      </c>
      <c r="D6" s="71">
        <v>30020</v>
      </c>
      <c r="E6" s="71" t="s">
        <v>124</v>
      </c>
      <c r="G6" s="71"/>
    </row>
    <row r="7" spans="1:7">
      <c r="A7" s="69" t="s">
        <v>96</v>
      </c>
      <c r="B7" s="70" t="s">
        <v>37</v>
      </c>
      <c r="C7" s="69" t="s">
        <v>21</v>
      </c>
      <c r="D7" s="71">
        <v>30040</v>
      </c>
      <c r="E7" s="71" t="s">
        <v>125</v>
      </c>
      <c r="G7" s="71"/>
    </row>
    <row r="8" spans="1:7">
      <c r="A8" s="69" t="s">
        <v>97</v>
      </c>
      <c r="B8" s="70" t="s">
        <v>26</v>
      </c>
      <c r="C8" s="69" t="s">
        <v>63</v>
      </c>
      <c r="D8" s="71">
        <v>30041</v>
      </c>
      <c r="E8" s="71" t="s">
        <v>126</v>
      </c>
      <c r="G8" s="71"/>
    </row>
    <row r="9" spans="1:7">
      <c r="A9" s="69" t="s">
        <v>59</v>
      </c>
      <c r="B9" s="70" t="s">
        <v>33</v>
      </c>
      <c r="C9" s="69" t="s">
        <v>34</v>
      </c>
      <c r="D9" s="71">
        <v>30045</v>
      </c>
      <c r="E9" s="71" t="s">
        <v>127</v>
      </c>
      <c r="G9" s="71"/>
    </row>
    <row r="10" spans="1:7">
      <c r="A10" s="69" t="s">
        <v>98</v>
      </c>
      <c r="B10" s="70" t="s">
        <v>14</v>
      </c>
      <c r="C10" s="69" t="s">
        <v>19</v>
      </c>
      <c r="D10" s="71">
        <v>30050</v>
      </c>
      <c r="E10" s="71" t="s">
        <v>128</v>
      </c>
      <c r="G10" s="71"/>
    </row>
    <row r="11" spans="1:7">
      <c r="A11" s="69" t="s">
        <v>99</v>
      </c>
      <c r="B11" s="70" t="s">
        <v>13</v>
      </c>
      <c r="C11" s="69" t="s">
        <v>20</v>
      </c>
      <c r="D11" s="71">
        <v>30060</v>
      </c>
      <c r="E11" s="71" t="s">
        <v>129</v>
      </c>
      <c r="G11" s="71"/>
    </row>
    <row r="12" spans="1:7">
      <c r="A12" s="69" t="s">
        <v>100</v>
      </c>
      <c r="B12" s="70" t="s">
        <v>28</v>
      </c>
      <c r="C12" s="69" t="s">
        <v>67</v>
      </c>
      <c r="D12" s="71">
        <v>30070</v>
      </c>
      <c r="E12" s="71" t="s">
        <v>130</v>
      </c>
      <c r="G12" s="71"/>
    </row>
    <row r="13" spans="1:7">
      <c r="A13" s="69" t="s">
        <v>101</v>
      </c>
      <c r="B13" s="70" t="s">
        <v>53</v>
      </c>
      <c r="C13" s="69" t="s">
        <v>69</v>
      </c>
      <c r="D13" s="71">
        <v>30080</v>
      </c>
      <c r="E13" s="71" t="s">
        <v>131</v>
      </c>
      <c r="G13" s="71"/>
    </row>
    <row r="14" spans="1:7">
      <c r="A14" s="69" t="s">
        <v>102</v>
      </c>
      <c r="B14" s="70" t="s">
        <v>49</v>
      </c>
      <c r="C14" s="69" t="s">
        <v>50</v>
      </c>
      <c r="D14" s="71">
        <v>30090</v>
      </c>
      <c r="E14" s="71" t="s">
        <v>132</v>
      </c>
      <c r="G14" s="71"/>
    </row>
    <row r="15" spans="1:7">
      <c r="A15" s="69" t="s">
        <v>103</v>
      </c>
      <c r="B15" s="70" t="s">
        <v>57</v>
      </c>
      <c r="C15" s="69" t="s">
        <v>73</v>
      </c>
      <c r="D15" s="71">
        <v>30110</v>
      </c>
      <c r="E15" s="71" t="s">
        <v>133</v>
      </c>
      <c r="G15" s="71"/>
    </row>
    <row r="16" spans="1:7">
      <c r="A16" s="69" t="s">
        <v>104</v>
      </c>
      <c r="B16" s="70" t="s">
        <v>45</v>
      </c>
      <c r="C16" s="69" t="s">
        <v>46</v>
      </c>
      <c r="D16" s="71">
        <v>30120</v>
      </c>
      <c r="E16" s="71" t="s">
        <v>134</v>
      </c>
      <c r="G16" s="71"/>
    </row>
    <row r="17" spans="1:7">
      <c r="A17" s="69" t="s">
        <v>105</v>
      </c>
      <c r="B17" s="70" t="s">
        <v>47</v>
      </c>
      <c r="C17" s="69" t="s">
        <v>48</v>
      </c>
      <c r="D17" s="71">
        <v>30121</v>
      </c>
      <c r="E17" s="71" t="s">
        <v>135</v>
      </c>
      <c r="G17" s="71"/>
    </row>
    <row r="18" spans="1:7">
      <c r="A18" s="69" t="s">
        <v>106</v>
      </c>
      <c r="B18" s="70" t="s">
        <v>24</v>
      </c>
      <c r="C18" s="69" t="s">
        <v>25</v>
      </c>
      <c r="D18" s="71">
        <v>30125</v>
      </c>
      <c r="E18" s="71" t="s">
        <v>136</v>
      </c>
      <c r="G18" s="71"/>
    </row>
    <row r="19" spans="1:7">
      <c r="A19" s="69" t="s">
        <v>107</v>
      </c>
      <c r="B19" s="70" t="s">
        <v>52</v>
      </c>
      <c r="C19" s="69" t="s">
        <v>64</v>
      </c>
      <c r="D19" s="71">
        <v>30130</v>
      </c>
      <c r="E19" s="71" t="s">
        <v>137</v>
      </c>
      <c r="G19" s="71"/>
    </row>
    <row r="20" spans="1:7">
      <c r="A20" s="69" t="s">
        <v>108</v>
      </c>
      <c r="B20" s="70" t="s">
        <v>43</v>
      </c>
      <c r="C20" s="69" t="s">
        <v>44</v>
      </c>
      <c r="D20" s="71">
        <v>30140</v>
      </c>
      <c r="E20" s="71" t="s">
        <v>138</v>
      </c>
      <c r="G20" s="71"/>
    </row>
    <row r="21" spans="1:7">
      <c r="A21" s="69" t="s">
        <v>109</v>
      </c>
      <c r="B21" s="70" t="s">
        <v>31</v>
      </c>
      <c r="C21" s="69" t="s">
        <v>32</v>
      </c>
      <c r="D21" s="71">
        <v>30199</v>
      </c>
      <c r="E21" s="71" t="s">
        <v>139</v>
      </c>
      <c r="G21" s="71"/>
    </row>
    <row r="22" spans="1:7">
      <c r="A22" s="69" t="s">
        <v>110</v>
      </c>
      <c r="B22" s="70" t="s">
        <v>16</v>
      </c>
      <c r="C22" s="69" t="s">
        <v>17</v>
      </c>
      <c r="D22" s="71">
        <v>30400</v>
      </c>
      <c r="E22" s="71" t="s">
        <v>140</v>
      </c>
      <c r="G22" s="71"/>
    </row>
    <row r="23" spans="1:7">
      <c r="A23" s="69" t="s">
        <v>111</v>
      </c>
      <c r="B23" s="70" t="s">
        <v>40</v>
      </c>
      <c r="C23" s="69" t="s">
        <v>41</v>
      </c>
      <c r="D23" s="71">
        <v>30401</v>
      </c>
      <c r="E23" s="71" t="s">
        <v>141</v>
      </c>
      <c r="G23" s="71"/>
    </row>
    <row r="24" spans="1:7">
      <c r="A24" s="69" t="s">
        <v>61</v>
      </c>
      <c r="B24" s="70" t="s">
        <v>38</v>
      </c>
      <c r="C24" s="69" t="s">
        <v>39</v>
      </c>
      <c r="D24" s="71">
        <v>42010</v>
      </c>
      <c r="E24" s="71" t="s">
        <v>142</v>
      </c>
      <c r="G24" s="71"/>
    </row>
    <row r="25" spans="1:7">
      <c r="A25" s="69" t="s">
        <v>112</v>
      </c>
      <c r="B25" s="70" t="s">
        <v>29</v>
      </c>
      <c r="C25" s="69" t="s">
        <v>30</v>
      </c>
      <c r="D25" s="71">
        <v>42020</v>
      </c>
      <c r="E25" s="71" t="s">
        <v>143</v>
      </c>
      <c r="G25" s="71"/>
    </row>
    <row r="26" spans="1:7">
      <c r="A26" s="69" t="s">
        <v>113</v>
      </c>
      <c r="B26" s="70" t="s">
        <v>15</v>
      </c>
      <c r="C26" s="69" t="s">
        <v>18</v>
      </c>
      <c r="D26" s="71">
        <v>42300</v>
      </c>
      <c r="E26" s="71" t="s">
        <v>144</v>
      </c>
      <c r="G26" s="71"/>
    </row>
    <row r="27" spans="1:7">
      <c r="A27" s="69" t="s">
        <v>114</v>
      </c>
      <c r="B27" s="70" t="s">
        <v>55</v>
      </c>
      <c r="C27" s="69" t="s">
        <v>71</v>
      </c>
      <c r="D27" s="71">
        <v>42309</v>
      </c>
      <c r="E27" s="71" t="s">
        <v>145</v>
      </c>
      <c r="G27" s="71"/>
    </row>
    <row r="28" spans="1:7">
      <c r="A28" s="69" t="s">
        <v>115</v>
      </c>
      <c r="B28" s="70" t="s">
        <v>56</v>
      </c>
      <c r="C28" s="69" t="s">
        <v>72</v>
      </c>
      <c r="D28" s="71">
        <v>42310</v>
      </c>
      <c r="E28" s="71" t="s">
        <v>146</v>
      </c>
      <c r="G28" s="71"/>
    </row>
    <row r="29" spans="1:7">
      <c r="A29" s="69" t="s">
        <v>116</v>
      </c>
      <c r="B29" s="70" t="s">
        <v>58</v>
      </c>
      <c r="C29" s="69" t="s">
        <v>74</v>
      </c>
      <c r="D29" s="71">
        <v>42319</v>
      </c>
      <c r="E29" s="71" t="s">
        <v>147</v>
      </c>
      <c r="G29" s="71"/>
    </row>
    <row r="30" spans="1:7">
      <c r="A30" s="69" t="s">
        <v>117</v>
      </c>
      <c r="B30" s="70" t="s">
        <v>51</v>
      </c>
      <c r="C30" s="69" t="s">
        <v>68</v>
      </c>
      <c r="D30" s="71">
        <v>42320</v>
      </c>
      <c r="E30" s="71" t="s">
        <v>148</v>
      </c>
      <c r="G30" s="71"/>
    </row>
    <row r="31" spans="1:7">
      <c r="A31" s="69" t="s">
        <v>60</v>
      </c>
      <c r="B31" s="70" t="s">
        <v>35</v>
      </c>
      <c r="C31" s="69" t="s">
        <v>36</v>
      </c>
      <c r="D31" s="71">
        <v>42329</v>
      </c>
      <c r="E31" s="71" t="s">
        <v>149</v>
      </c>
      <c r="G31" s="71"/>
    </row>
    <row r="32" spans="1:7">
      <c r="A32" s="69" t="s">
        <v>118</v>
      </c>
      <c r="B32" s="70" t="s">
        <v>54</v>
      </c>
      <c r="C32" s="69" t="s">
        <v>70</v>
      </c>
      <c r="D32" s="71">
        <v>43011</v>
      </c>
      <c r="E32" s="71" t="s">
        <v>150</v>
      </c>
      <c r="G32" s="71"/>
    </row>
    <row r="33" spans="1:7">
      <c r="A33" s="72"/>
      <c r="B33" s="72"/>
      <c r="C33" s="72"/>
      <c r="D33" s="71">
        <v>43012</v>
      </c>
      <c r="E33" s="71" t="s">
        <v>151</v>
      </c>
      <c r="G33" s="71"/>
    </row>
    <row r="34" spans="1:7">
      <c r="A34" s="72"/>
      <c r="B34" s="72"/>
      <c r="C34" s="72"/>
      <c r="D34" s="71">
        <v>43020</v>
      </c>
      <c r="E34" s="71" t="s">
        <v>152</v>
      </c>
      <c r="G34" s="71"/>
    </row>
    <row r="35" spans="1:7">
      <c r="A35" s="72"/>
      <c r="B35" s="72"/>
      <c r="C35" s="72"/>
      <c r="D35" s="71">
        <v>43050</v>
      </c>
      <c r="E35" s="71" t="s">
        <v>153</v>
      </c>
      <c r="G35" s="71"/>
    </row>
    <row r="36" spans="1:7">
      <c r="A36" s="72"/>
      <c r="B36" s="72"/>
      <c r="C36" s="72"/>
      <c r="D36" s="71">
        <v>43060</v>
      </c>
      <c r="E36" s="71" t="s">
        <v>154</v>
      </c>
      <c r="G36" s="71"/>
    </row>
    <row r="37" spans="1:7">
      <c r="A37" s="72"/>
      <c r="B37" s="72"/>
      <c r="C37" s="72"/>
      <c r="D37" s="71">
        <v>43400</v>
      </c>
      <c r="E37" s="71" t="s">
        <v>155</v>
      </c>
      <c r="G37" s="71"/>
    </row>
    <row r="38" spans="1:7">
      <c r="A38" s="72"/>
      <c r="B38" s="72"/>
      <c r="C38" s="72"/>
      <c r="D38" s="71">
        <v>43401</v>
      </c>
      <c r="E38" s="71" t="s">
        <v>156</v>
      </c>
      <c r="G38" s="71"/>
    </row>
    <row r="39" spans="1:7">
      <c r="A39" s="72"/>
      <c r="B39" s="72"/>
      <c r="C39" s="72"/>
      <c r="D39" s="71">
        <v>45010</v>
      </c>
      <c r="E39" s="71" t="s">
        <v>157</v>
      </c>
      <c r="G39" s="71"/>
    </row>
    <row r="40" spans="1:7">
      <c r="A40" s="72"/>
      <c r="B40" s="72"/>
      <c r="C40" s="72"/>
      <c r="D40" s="71">
        <v>45011</v>
      </c>
      <c r="E40" s="71" t="s">
        <v>158</v>
      </c>
      <c r="G40" s="71"/>
    </row>
    <row r="41" spans="1:7">
      <c r="A41" s="72"/>
      <c r="B41" s="72"/>
      <c r="C41" s="72"/>
      <c r="D41" s="71">
        <v>45020</v>
      </c>
      <c r="E41" s="71" t="s">
        <v>159</v>
      </c>
      <c r="G41" s="71"/>
    </row>
    <row r="42" spans="1:7">
      <c r="A42" s="72"/>
      <c r="B42" s="72"/>
      <c r="C42" s="72"/>
      <c r="D42" s="71">
        <v>45030</v>
      </c>
      <c r="E42" s="71" t="s">
        <v>160</v>
      </c>
      <c r="G42" s="71"/>
    </row>
    <row r="43" spans="1:7">
      <c r="A43" s="72"/>
      <c r="B43" s="72"/>
      <c r="C43" s="72"/>
      <c r="D43" s="71">
        <v>45040</v>
      </c>
      <c r="E43" s="71" t="s">
        <v>161</v>
      </c>
      <c r="G43" s="71"/>
    </row>
    <row r="44" spans="1:7">
      <c r="A44" s="72"/>
      <c r="B44" s="72"/>
      <c r="C44" s="72"/>
      <c r="D44" s="71">
        <v>45041</v>
      </c>
      <c r="E44" s="71" t="s">
        <v>162</v>
      </c>
      <c r="G44" s="71"/>
    </row>
    <row r="45" spans="1:7">
      <c r="A45" s="72"/>
      <c r="B45" s="72"/>
      <c r="C45" s="72"/>
      <c r="D45" s="71">
        <v>45050</v>
      </c>
      <c r="E45" s="71" t="s">
        <v>163</v>
      </c>
      <c r="G45" s="71"/>
    </row>
    <row r="46" spans="1:7">
      <c r="D46" s="71">
        <v>47010</v>
      </c>
      <c r="E46" s="71" t="s">
        <v>164</v>
      </c>
      <c r="G46" s="71"/>
    </row>
    <row r="47" spans="1:7">
      <c r="D47" s="71">
        <v>47015</v>
      </c>
      <c r="E47" s="71" t="s">
        <v>165</v>
      </c>
      <c r="G47" s="71"/>
    </row>
    <row r="48" spans="1:7">
      <c r="D48" s="71">
        <v>47020</v>
      </c>
      <c r="E48" s="71" t="s">
        <v>166</v>
      </c>
      <c r="G48" s="71"/>
    </row>
    <row r="49" spans="4:7">
      <c r="D49" s="71">
        <v>47030</v>
      </c>
      <c r="E49" s="71" t="s">
        <v>167</v>
      </c>
      <c r="G49" s="71"/>
    </row>
    <row r="50" spans="4:7">
      <c r="D50" s="71">
        <v>47037</v>
      </c>
      <c r="E50" s="71" t="s">
        <v>168</v>
      </c>
      <c r="G50" s="71"/>
    </row>
    <row r="51" spans="4:7">
      <c r="D51" s="71">
        <v>47038</v>
      </c>
      <c r="E51" s="71" t="s">
        <v>169</v>
      </c>
      <c r="G51" s="71"/>
    </row>
    <row r="52" spans="4:7">
      <c r="D52" s="71">
        <v>47040</v>
      </c>
      <c r="E52" s="71" t="s">
        <v>170</v>
      </c>
      <c r="G52" s="71"/>
    </row>
    <row r="53" spans="4:7">
      <c r="D53" s="71">
        <v>47060</v>
      </c>
      <c r="E53" s="71" t="s">
        <v>171</v>
      </c>
      <c r="G53" s="71"/>
    </row>
    <row r="54" spans="4:7">
      <c r="D54" s="71">
        <v>47080</v>
      </c>
      <c r="E54" s="71" t="s">
        <v>172</v>
      </c>
      <c r="G54" s="71"/>
    </row>
    <row r="55" spans="4:7">
      <c r="D55" s="71">
        <v>47085</v>
      </c>
      <c r="E55" s="71" t="s">
        <v>173</v>
      </c>
      <c r="G55" s="71"/>
    </row>
    <row r="56" spans="4:7">
      <c r="D56" s="71">
        <v>47099</v>
      </c>
      <c r="E56" s="71" t="s">
        <v>174</v>
      </c>
      <c r="G56" s="71"/>
    </row>
    <row r="57" spans="4:7">
      <c r="D57" s="71">
        <v>48010</v>
      </c>
      <c r="E57" s="71" t="s">
        <v>175</v>
      </c>
      <c r="G57" s="71"/>
    </row>
    <row r="58" spans="4:7">
      <c r="D58" s="71">
        <v>48020</v>
      </c>
      <c r="E58" s="71" t="s">
        <v>176</v>
      </c>
      <c r="G58" s="71"/>
    </row>
    <row r="59" spans="4:7">
      <c r="D59" s="71">
        <v>48030</v>
      </c>
      <c r="E59" s="71" t="s">
        <v>177</v>
      </c>
      <c r="G59" s="71"/>
    </row>
    <row r="60" spans="4:7">
      <c r="D60" s="71">
        <v>48050</v>
      </c>
      <c r="E60" s="71" t="s">
        <v>178</v>
      </c>
      <c r="G60" s="71"/>
    </row>
    <row r="61" spans="4:7">
      <c r="D61" s="71">
        <v>48250</v>
      </c>
      <c r="E61" s="71" t="s">
        <v>179</v>
      </c>
      <c r="G61" s="71"/>
    </row>
    <row r="62" spans="4:7">
      <c r="D62" s="71">
        <v>48300</v>
      </c>
      <c r="E62" s="71" t="s">
        <v>180</v>
      </c>
      <c r="G62" s="71"/>
    </row>
    <row r="63" spans="4:7">
      <c r="D63" s="71">
        <v>48330</v>
      </c>
      <c r="E63" s="71" t="s">
        <v>181</v>
      </c>
      <c r="G63" s="71"/>
    </row>
    <row r="64" spans="4:7">
      <c r="D64" s="71">
        <v>48331</v>
      </c>
      <c r="E64" s="71" t="s">
        <v>182</v>
      </c>
      <c r="G64" s="71"/>
    </row>
    <row r="65" spans="4:7">
      <c r="D65" s="71">
        <v>48400</v>
      </c>
      <c r="E65" s="71" t="s">
        <v>183</v>
      </c>
      <c r="G65" s="71"/>
    </row>
    <row r="66" spans="4:7">
      <c r="D66" s="71">
        <v>48401</v>
      </c>
      <c r="E66" s="71" t="s">
        <v>184</v>
      </c>
      <c r="G66" s="71"/>
    </row>
    <row r="67" spans="4:7">
      <c r="D67" s="71">
        <v>48420</v>
      </c>
      <c r="E67" s="71" t="s">
        <v>185</v>
      </c>
      <c r="G67" s="71"/>
    </row>
    <row r="68" spans="4:7">
      <c r="D68" s="71">
        <v>48421</v>
      </c>
      <c r="E68" s="71" t="s">
        <v>186</v>
      </c>
      <c r="G68" s="71"/>
    </row>
    <row r="69" spans="4:7">
      <c r="D69" s="71">
        <v>48700</v>
      </c>
      <c r="E69" s="71" t="s">
        <v>187</v>
      </c>
      <c r="G69" s="71"/>
    </row>
    <row r="70" spans="4:7">
      <c r="D70" s="71">
        <v>49010</v>
      </c>
      <c r="E70" s="71" t="s">
        <v>188</v>
      </c>
      <c r="G70" s="71"/>
    </row>
    <row r="71" spans="4:7">
      <c r="D71" s="71">
        <v>49035</v>
      </c>
      <c r="E71" s="71" t="s">
        <v>189</v>
      </c>
      <c r="G71" s="71"/>
    </row>
    <row r="72" spans="4:7">
      <c r="D72" s="71">
        <v>49040</v>
      </c>
      <c r="E72" s="71" t="s">
        <v>190</v>
      </c>
      <c r="G72" s="71"/>
    </row>
    <row r="73" spans="4:7">
      <c r="D73" s="71">
        <v>49400</v>
      </c>
      <c r="E73" s="71" t="s">
        <v>191</v>
      </c>
      <c r="G73" s="71"/>
    </row>
    <row r="74" spans="4:7">
      <c r="D74" s="71">
        <v>49401</v>
      </c>
      <c r="E74" s="71" t="s">
        <v>192</v>
      </c>
      <c r="G74" s="71"/>
    </row>
    <row r="75" spans="4:7">
      <c r="D75" s="71">
        <v>70000</v>
      </c>
      <c r="E75" s="71" t="s">
        <v>193</v>
      </c>
      <c r="G75" s="71"/>
    </row>
    <row r="76" spans="4:7">
      <c r="D76" s="71">
        <v>71000</v>
      </c>
      <c r="E76" s="71" t="s">
        <v>194</v>
      </c>
      <c r="G76" s="71"/>
    </row>
  </sheetData>
  <sheetProtection password="CA0B" sheet="1" objects="1" scenarios="1" selectLockedCells="1" selectUnlockedCells="1"/>
  <sortState ref="A1:D269">
    <sortCondition ref="A1:A269"/>
    <sortCondition ref="C1:C26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A4hoch</vt:lpstr>
      <vt:lpstr>Tabelle1</vt:lpstr>
      <vt:lpstr>Database</vt:lpstr>
      <vt:lpstr>A4hoch!Print_Area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Gabriela Oser</cp:lastModifiedBy>
  <cp:lastPrinted>2016-06-09T05:22:39Z</cp:lastPrinted>
  <dcterms:created xsi:type="dcterms:W3CDTF">2000-03-27T10:29:03Z</dcterms:created>
  <dcterms:modified xsi:type="dcterms:W3CDTF">2019-06-05T11:31:50Z</dcterms:modified>
</cp:coreProperties>
</file>